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376" windowHeight="6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<sst xmlns="http://schemas.openxmlformats.org/spreadsheetml/2006/main" count="157" uniqueCount="88">
  <si>
    <t>Наименование продукции</t>
  </si>
  <si>
    <t xml:space="preserve">Нормативный документ </t>
  </si>
  <si>
    <t>Ед. изм.</t>
  </si>
  <si>
    <t>Марка Стали</t>
  </si>
  <si>
    <t>Цена, руб без НДС</t>
  </si>
  <si>
    <t>Цена, руб с НДС</t>
  </si>
  <si>
    <t xml:space="preserve">Колеса для вагонов железнодорожных широкой колеи </t>
  </si>
  <si>
    <t>957/175             398 кг.</t>
  </si>
  <si>
    <t>ГОСТ 9036-88</t>
  </si>
  <si>
    <t>шт</t>
  </si>
  <si>
    <t>957/190             391 кг.</t>
  </si>
  <si>
    <t>Заготовка колес</t>
  </si>
  <si>
    <t>тн</t>
  </si>
  <si>
    <t>Для метрополитена</t>
  </si>
  <si>
    <t>55Ф</t>
  </si>
  <si>
    <t>1340х143х83     470 кг.</t>
  </si>
  <si>
    <t>1240х143х83     438 кг.</t>
  </si>
  <si>
    <t>"</t>
  </si>
  <si>
    <t>1160х143х83     411 кг.</t>
  </si>
  <si>
    <t>1160х143х98     483 кг.</t>
  </si>
  <si>
    <t xml:space="preserve">1090х143х83     388 кг.  </t>
  </si>
  <si>
    <t>1060х143х83     378 кг.</t>
  </si>
  <si>
    <t>1010х143х98     426 кг.</t>
  </si>
  <si>
    <t>890х143х83       322 кг.</t>
  </si>
  <si>
    <t>790х143х83       289 кг.</t>
  </si>
  <si>
    <t>740х143х83       273 кг.</t>
  </si>
  <si>
    <t>Бандажи черновые для локомотивов ж.д. дорог широкой колеи без гребня</t>
  </si>
  <si>
    <t>1160х153х83     408 кг.</t>
  </si>
  <si>
    <t>1060х153х83     443 кг.</t>
  </si>
  <si>
    <t xml:space="preserve">  890х153х83     319 кг.</t>
  </si>
  <si>
    <t xml:space="preserve">Бандажи черновые для вагонов и тендеров </t>
  </si>
  <si>
    <t>890х134х83       306 кг.</t>
  </si>
  <si>
    <t>870х134х83       297 кг.</t>
  </si>
  <si>
    <t>790х134х83       275 кг.</t>
  </si>
  <si>
    <t>Бандажи для подвижного состава метрополитена</t>
  </si>
  <si>
    <t>650/134             211 кг.</t>
  </si>
  <si>
    <t>Р126-99</t>
  </si>
  <si>
    <t>Кольца  бандажного профиля</t>
  </si>
  <si>
    <t>ТУ 14-1-2919-80</t>
  </si>
  <si>
    <t>55-60</t>
  </si>
  <si>
    <t>Кольца цельнокатаные</t>
  </si>
  <si>
    <t>ТУ 14-2Н-351-01</t>
  </si>
  <si>
    <t>ТУ 14-1-1728-76</t>
  </si>
  <si>
    <t>20-60</t>
  </si>
  <si>
    <t>ТУ 14-1-3560-83</t>
  </si>
  <si>
    <t>40Х</t>
  </si>
  <si>
    <t>ТУ 14-1-3067-80</t>
  </si>
  <si>
    <t>ТУ 14-1-2982-80</t>
  </si>
  <si>
    <t>45ХНМ</t>
  </si>
  <si>
    <t>ГОСТ 4728-96</t>
  </si>
  <si>
    <t>Колеса ЗД     945/175, 945/190</t>
  </si>
  <si>
    <t>Продукция для вагоностроения</t>
  </si>
  <si>
    <t xml:space="preserve">Зетовый профиль </t>
  </si>
  <si>
    <t>ГОСТ 5267.3-90, 19281-89</t>
  </si>
  <si>
    <t>09Г2С</t>
  </si>
  <si>
    <t>12Г2ФД</t>
  </si>
  <si>
    <t>ОС, НОС</t>
  </si>
  <si>
    <t>09Г2Д</t>
  </si>
  <si>
    <t xml:space="preserve">Вагонная стойка  </t>
  </si>
  <si>
    <t>ГОСТ 5267.6-90</t>
  </si>
  <si>
    <t xml:space="preserve">Двутавр  19 </t>
  </si>
  <si>
    <t>ГОСТ 5267.5-90</t>
  </si>
  <si>
    <t>ГОСТ 10791-2004</t>
  </si>
  <si>
    <t>Колесо для тепловоза 1058/202мм 520кг</t>
  </si>
  <si>
    <t>Колесо 1050/172мм 468кг</t>
  </si>
  <si>
    <t>Колесо для путевых машин 710/145мм 300кг</t>
  </si>
  <si>
    <t>черт. 950А</t>
  </si>
  <si>
    <t>Уголок 160х100х10</t>
  </si>
  <si>
    <t>ГОСТ 8510-86</t>
  </si>
  <si>
    <t>ГОСТ 5267.1-90</t>
  </si>
  <si>
    <t>Швеллер 20В-2</t>
  </si>
  <si>
    <t>Заг.колесных центров</t>
  </si>
  <si>
    <t>Черт.126-1, 127-1</t>
  </si>
  <si>
    <t>Кольца</t>
  </si>
  <si>
    <t>957/190 повышенной твердости</t>
  </si>
  <si>
    <t>ГОСТ 52366-2005</t>
  </si>
  <si>
    <t>Черт. 077А.2</t>
  </si>
  <si>
    <t>Чертеж 073В-1</t>
  </si>
  <si>
    <t>09Г2СД</t>
  </si>
  <si>
    <t>Бандажи черновые для локомотивов ж.д. дорог широкой колеи с гребнем *</t>
  </si>
  <si>
    <t>ПРАЙС-ЛИСТ ООО "ПроектСнаб" на продукцию для ремонта подвижного состава ж/д и вагоностроения</t>
  </si>
  <si>
    <t>действует с 01.02.16</t>
  </si>
  <si>
    <t>по запросу</t>
  </si>
  <si>
    <t>Заг.зубч.колеса Д989</t>
  </si>
  <si>
    <t>1060х143х98     444 кг.</t>
  </si>
  <si>
    <t xml:space="preserve">890х143х98       380 кг. </t>
  </si>
  <si>
    <t>ГОСТ Р 52366-2005</t>
  </si>
  <si>
    <r>
      <t xml:space="preserve">Осевая заготовка </t>
    </r>
    <r>
      <rPr>
        <sz val="8.5"/>
        <rFont val="Symbol"/>
        <family val="1"/>
      </rPr>
      <t xml:space="preserve">Ж </t>
    </r>
    <r>
      <rPr>
        <sz val="8.5"/>
        <rFont val="Arial"/>
        <family val="2"/>
      </rPr>
      <t>215х215мм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</si>
</sst>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#,##0.00_р_."/>
  </numFmts>
  <fonts count="44">
    <font>
      <sz val="10"/>
      <name val="Arial Cyr"/>
      <family val="0"/>
    </font>
    <font>
      <b/>
      <i/>
      <sz val="10"/>
      <name val="Arial Cyr"/>
      <family val="2"/>
    </font>
    <font>
      <b/>
      <sz val="7.8"/>
      <name val="Arial Cyr"/>
      <family val="0"/>
    </font>
    <font>
      <sz val="7.8"/>
      <name val="Arial Cyr"/>
      <family val="0"/>
    </font>
    <font>
      <b/>
      <sz val="8.5"/>
      <name val="Arial Cyr"/>
      <family val="2"/>
    </font>
    <font>
      <sz val="8.5"/>
      <name val="Arial Cyr"/>
      <family val="0"/>
    </font>
    <font>
      <sz val="8.5"/>
      <name val="Arial"/>
      <family val="2"/>
    </font>
    <font>
      <sz val="8.5"/>
      <name val="Times New Roman"/>
      <family val="1"/>
    </font>
    <font>
      <sz val="8.5"/>
      <name val="Symbol"/>
      <family val="1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7" fillId="0" borderId="0" xfId="55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left" vertical="center"/>
      <protection locked="0"/>
    </xf>
    <xf numFmtId="0" fontId="6" fillId="0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3" fontId="5" fillId="0" borderId="31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B67" sqref="B67"/>
    </sheetView>
  </sheetViews>
  <sheetFormatPr defaultColWidth="9.00390625" defaultRowHeight="12.75"/>
  <cols>
    <col min="1" max="1" width="34.625" style="0" customWidth="1"/>
    <col min="2" max="2" width="22.875" style="0" customWidth="1"/>
    <col min="3" max="3" width="4.625" style="0" customWidth="1"/>
    <col min="4" max="4" width="8.625" style="0" customWidth="1"/>
    <col min="5" max="5" width="11.00390625" style="0" customWidth="1"/>
    <col min="6" max="6" width="12.50390625" style="0" customWidth="1"/>
  </cols>
  <sheetData>
    <row r="1" spans="1:6" s="1" customFormat="1" ht="27" customHeight="1">
      <c r="A1" s="72" t="s">
        <v>80</v>
      </c>
      <c r="B1" s="72"/>
      <c r="C1" s="72"/>
      <c r="D1" s="72"/>
      <c r="E1" s="72"/>
      <c r="F1" s="72"/>
    </row>
    <row r="2" spans="1:6" s="1" customFormat="1" ht="12" customHeight="1" thickBot="1">
      <c r="A2" s="2" t="s">
        <v>81</v>
      </c>
      <c r="B2" s="3"/>
      <c r="C2" s="3"/>
      <c r="D2" s="3"/>
      <c r="E2" s="3"/>
      <c r="F2" s="3"/>
    </row>
    <row r="3" spans="1:6" s="4" customFormat="1" ht="9.75">
      <c r="A3" s="51" t="s">
        <v>0</v>
      </c>
      <c r="B3" s="45" t="s">
        <v>1</v>
      </c>
      <c r="C3" s="45" t="s">
        <v>2</v>
      </c>
      <c r="D3" s="49" t="s">
        <v>3</v>
      </c>
      <c r="E3" s="45" t="s">
        <v>4</v>
      </c>
      <c r="F3" s="47" t="s">
        <v>5</v>
      </c>
    </row>
    <row r="4" spans="1:6" s="4" customFormat="1" ht="10.5" thickBot="1">
      <c r="A4" s="52"/>
      <c r="B4" s="46"/>
      <c r="C4" s="46"/>
      <c r="D4" s="50"/>
      <c r="E4" s="46"/>
      <c r="F4" s="48"/>
    </row>
    <row r="5" spans="1:6" s="5" customFormat="1" ht="10.5">
      <c r="A5" s="33" t="s">
        <v>6</v>
      </c>
      <c r="B5" s="34"/>
      <c r="C5" s="34"/>
      <c r="D5" s="34"/>
      <c r="E5" s="35"/>
      <c r="F5" s="36"/>
    </row>
    <row r="6" spans="1:6" s="5" customFormat="1" ht="10.5">
      <c r="A6" s="6" t="s">
        <v>7</v>
      </c>
      <c r="B6" s="37" t="s">
        <v>8</v>
      </c>
      <c r="C6" s="7" t="s">
        <v>9</v>
      </c>
      <c r="D6" s="8">
        <v>2</v>
      </c>
      <c r="E6" s="9">
        <v>24400</v>
      </c>
      <c r="F6" s="9">
        <f aca="true" t="shared" si="0" ref="F6:F11">E6*1.18</f>
        <v>28792</v>
      </c>
    </row>
    <row r="7" spans="1:6" s="5" customFormat="1" ht="10.5">
      <c r="A7" s="6" t="s">
        <v>10</v>
      </c>
      <c r="B7" s="38"/>
      <c r="C7" s="7" t="s">
        <v>9</v>
      </c>
      <c r="D7" s="8">
        <v>2</v>
      </c>
      <c r="E7" s="9">
        <v>24400</v>
      </c>
      <c r="F7" s="9">
        <f t="shared" si="0"/>
        <v>28792</v>
      </c>
    </row>
    <row r="8" spans="1:6" s="5" customFormat="1" ht="10.5" customHeight="1">
      <c r="A8" s="6" t="s">
        <v>74</v>
      </c>
      <c r="B8" s="44"/>
      <c r="C8" s="7" t="s">
        <v>9</v>
      </c>
      <c r="D8" s="8">
        <v>2</v>
      </c>
      <c r="E8" s="73" t="s">
        <v>82</v>
      </c>
      <c r="F8" s="74"/>
    </row>
    <row r="9" spans="1:6" s="5" customFormat="1" ht="10.5" customHeight="1">
      <c r="A9" s="6" t="s">
        <v>50</v>
      </c>
      <c r="B9" s="7" t="s">
        <v>66</v>
      </c>
      <c r="C9" s="7" t="s">
        <v>9</v>
      </c>
      <c r="D9" s="8">
        <v>2</v>
      </c>
      <c r="E9" s="75"/>
      <c r="F9" s="76"/>
    </row>
    <row r="10" spans="1:6" s="5" customFormat="1" ht="10.5">
      <c r="A10" s="6" t="s">
        <v>63</v>
      </c>
      <c r="B10" s="37" t="s">
        <v>62</v>
      </c>
      <c r="C10" s="8" t="s">
        <v>9</v>
      </c>
      <c r="D10" s="8">
        <v>2</v>
      </c>
      <c r="E10" s="9">
        <v>45500</v>
      </c>
      <c r="F10" s="9">
        <f t="shared" si="0"/>
        <v>53690</v>
      </c>
    </row>
    <row r="11" spans="1:6" s="5" customFormat="1" ht="10.5">
      <c r="A11" s="6" t="s">
        <v>64</v>
      </c>
      <c r="B11" s="38"/>
      <c r="C11" s="8" t="s">
        <v>9</v>
      </c>
      <c r="D11" s="8">
        <v>2</v>
      </c>
      <c r="E11" s="9">
        <v>36500</v>
      </c>
      <c r="F11" s="9">
        <f t="shared" si="0"/>
        <v>43070</v>
      </c>
    </row>
    <row r="12" spans="1:6" s="5" customFormat="1" ht="10.5">
      <c r="A12" s="6" t="s">
        <v>65</v>
      </c>
      <c r="B12" s="39"/>
      <c r="C12" s="8" t="s">
        <v>9</v>
      </c>
      <c r="D12" s="8">
        <v>2</v>
      </c>
      <c r="E12" s="9">
        <v>30000</v>
      </c>
      <c r="F12" s="9">
        <f>1.18*E12</f>
        <v>35400</v>
      </c>
    </row>
    <row r="13" spans="1:6" s="5" customFormat="1" ht="10.5">
      <c r="A13" s="40" t="s">
        <v>11</v>
      </c>
      <c r="B13" s="41"/>
      <c r="C13" s="41"/>
      <c r="D13" s="41"/>
      <c r="E13" s="42"/>
      <c r="F13" s="43"/>
    </row>
    <row r="14" spans="1:6" s="5" customFormat="1" ht="10.5">
      <c r="A14" s="6" t="s">
        <v>13</v>
      </c>
      <c r="B14" s="11" t="s">
        <v>77</v>
      </c>
      <c r="C14" s="8" t="s">
        <v>12</v>
      </c>
      <c r="D14" s="8">
        <v>2</v>
      </c>
      <c r="E14" s="9">
        <v>24800</v>
      </c>
      <c r="F14" s="9">
        <f>E14*1.18</f>
        <v>29264</v>
      </c>
    </row>
    <row r="15" spans="1:6" s="5" customFormat="1" ht="10.5">
      <c r="A15" s="6" t="s">
        <v>83</v>
      </c>
      <c r="B15" s="11" t="s">
        <v>76</v>
      </c>
      <c r="C15" s="8" t="s">
        <v>12</v>
      </c>
      <c r="D15" s="8" t="s">
        <v>14</v>
      </c>
      <c r="E15" s="9">
        <v>28100</v>
      </c>
      <c r="F15" s="9">
        <f>E15*1.18</f>
        <v>33158</v>
      </c>
    </row>
    <row r="16" spans="1:6" s="5" customFormat="1" ht="10.5">
      <c r="A16" s="6" t="s">
        <v>71</v>
      </c>
      <c r="B16" s="11" t="s">
        <v>72</v>
      </c>
      <c r="C16" s="8" t="s">
        <v>12</v>
      </c>
      <c r="D16" s="8">
        <v>2</v>
      </c>
      <c r="E16" s="9">
        <v>53800</v>
      </c>
      <c r="F16" s="9">
        <f>E16*1.18</f>
        <v>63484</v>
      </c>
    </row>
    <row r="17" spans="1:6" s="5" customFormat="1" ht="10.5">
      <c r="A17" s="53" t="s">
        <v>79</v>
      </c>
      <c r="B17" s="54"/>
      <c r="C17" s="54"/>
      <c r="D17" s="54"/>
      <c r="E17" s="42"/>
      <c r="F17" s="43"/>
    </row>
    <row r="18" spans="1:6" s="5" customFormat="1" ht="10.5">
      <c r="A18" s="6" t="s">
        <v>15</v>
      </c>
      <c r="B18" s="8" t="s">
        <v>86</v>
      </c>
      <c r="C18" s="8" t="s">
        <v>9</v>
      </c>
      <c r="D18" s="12">
        <v>2</v>
      </c>
      <c r="E18" s="9">
        <v>28100</v>
      </c>
      <c r="F18" s="9">
        <f aca="true" t="shared" si="1" ref="F18:F29">E18*1.18</f>
        <v>33158</v>
      </c>
    </row>
    <row r="19" spans="1:6" s="5" customFormat="1" ht="10.5">
      <c r="A19" s="6" t="s">
        <v>16</v>
      </c>
      <c r="B19" s="8" t="s">
        <v>17</v>
      </c>
      <c r="C19" s="8" t="s">
        <v>9</v>
      </c>
      <c r="D19" s="12">
        <v>2</v>
      </c>
      <c r="E19" s="9">
        <v>26250</v>
      </c>
      <c r="F19" s="9">
        <f t="shared" si="1"/>
        <v>30975</v>
      </c>
    </row>
    <row r="20" spans="1:6" s="5" customFormat="1" ht="10.5">
      <c r="A20" s="6" t="s">
        <v>18</v>
      </c>
      <c r="B20" s="8" t="s">
        <v>17</v>
      </c>
      <c r="C20" s="8" t="s">
        <v>9</v>
      </c>
      <c r="D20" s="12">
        <v>2</v>
      </c>
      <c r="E20" s="9">
        <v>24690</v>
      </c>
      <c r="F20" s="9">
        <f t="shared" si="1"/>
        <v>29134.199999999997</v>
      </c>
    </row>
    <row r="21" spans="1:6" s="5" customFormat="1" ht="10.5">
      <c r="A21" s="6" t="s">
        <v>19</v>
      </c>
      <c r="B21" s="8" t="s">
        <v>17</v>
      </c>
      <c r="C21" s="8" t="s">
        <v>9</v>
      </c>
      <c r="D21" s="12">
        <v>2</v>
      </c>
      <c r="E21" s="9">
        <v>28850</v>
      </c>
      <c r="F21" s="9">
        <f t="shared" si="1"/>
        <v>34043</v>
      </c>
    </row>
    <row r="22" spans="1:6" s="5" customFormat="1" ht="10.5">
      <c r="A22" s="6" t="s">
        <v>20</v>
      </c>
      <c r="B22" s="8" t="s">
        <v>17</v>
      </c>
      <c r="C22" s="8" t="s">
        <v>9</v>
      </c>
      <c r="D22" s="12">
        <v>2</v>
      </c>
      <c r="E22" s="9">
        <v>23370</v>
      </c>
      <c r="F22" s="9">
        <f t="shared" si="1"/>
        <v>27576.6</v>
      </c>
    </row>
    <row r="23" spans="1:6" s="5" customFormat="1" ht="10.5">
      <c r="A23" s="6" t="s">
        <v>21</v>
      </c>
      <c r="B23" s="8" t="s">
        <v>17</v>
      </c>
      <c r="C23" s="8" t="s">
        <v>9</v>
      </c>
      <c r="D23" s="12">
        <v>2</v>
      </c>
      <c r="E23" s="9">
        <v>22800</v>
      </c>
      <c r="F23" s="9">
        <f t="shared" si="1"/>
        <v>26904</v>
      </c>
    </row>
    <row r="24" spans="1:6" s="5" customFormat="1" ht="10.5">
      <c r="A24" s="6" t="s">
        <v>84</v>
      </c>
      <c r="B24" s="8" t="s">
        <v>17</v>
      </c>
      <c r="C24" s="8" t="s">
        <v>9</v>
      </c>
      <c r="D24" s="12">
        <v>2</v>
      </c>
      <c r="E24" s="9">
        <v>26600</v>
      </c>
      <c r="F24" s="9">
        <f t="shared" si="1"/>
        <v>31388</v>
      </c>
    </row>
    <row r="25" spans="1:6" s="5" customFormat="1" ht="10.5">
      <c r="A25" s="6" t="s">
        <v>22</v>
      </c>
      <c r="B25" s="8" t="s">
        <v>17</v>
      </c>
      <c r="C25" s="8" t="s">
        <v>9</v>
      </c>
      <c r="D25" s="12">
        <v>2</v>
      </c>
      <c r="E25" s="9">
        <v>25560</v>
      </c>
      <c r="F25" s="9">
        <f t="shared" si="1"/>
        <v>30160.8</v>
      </c>
    </row>
    <row r="26" spans="1:6" s="5" customFormat="1" ht="10.5">
      <c r="A26" s="6" t="s">
        <v>85</v>
      </c>
      <c r="B26" s="8" t="s">
        <v>17</v>
      </c>
      <c r="C26" s="8" t="s">
        <v>9</v>
      </c>
      <c r="D26" s="12">
        <v>2</v>
      </c>
      <c r="E26" s="9">
        <v>22900</v>
      </c>
      <c r="F26" s="9">
        <f t="shared" si="1"/>
        <v>27022</v>
      </c>
    </row>
    <row r="27" spans="1:6" s="5" customFormat="1" ht="10.5">
      <c r="A27" s="6" t="s">
        <v>23</v>
      </c>
      <c r="B27" s="8" t="s">
        <v>17</v>
      </c>
      <c r="C27" s="8" t="s">
        <v>9</v>
      </c>
      <c r="D27" s="12">
        <v>2</v>
      </c>
      <c r="E27" s="9">
        <v>19560</v>
      </c>
      <c r="F27" s="9">
        <f t="shared" si="1"/>
        <v>23080.8</v>
      </c>
    </row>
    <row r="28" spans="1:6" s="5" customFormat="1" ht="10.5">
      <c r="A28" s="6" t="s">
        <v>24</v>
      </c>
      <c r="B28" s="8" t="s">
        <v>17</v>
      </c>
      <c r="C28" s="8" t="s">
        <v>9</v>
      </c>
      <c r="D28" s="12">
        <v>2</v>
      </c>
      <c r="E28" s="9">
        <v>17660</v>
      </c>
      <c r="F28" s="9">
        <f t="shared" si="1"/>
        <v>20838.8</v>
      </c>
    </row>
    <row r="29" spans="1:6" s="5" customFormat="1" ht="10.5">
      <c r="A29" s="6" t="s">
        <v>25</v>
      </c>
      <c r="B29" s="8" t="s">
        <v>17</v>
      </c>
      <c r="C29" s="8" t="s">
        <v>9</v>
      </c>
      <c r="D29" s="12">
        <v>2</v>
      </c>
      <c r="E29" s="9">
        <v>16740</v>
      </c>
      <c r="F29" s="9">
        <f t="shared" si="1"/>
        <v>19753.2</v>
      </c>
    </row>
    <row r="30" spans="1:6" s="5" customFormat="1" ht="10.5">
      <c r="A30" s="53" t="s">
        <v>26</v>
      </c>
      <c r="B30" s="54"/>
      <c r="C30" s="54"/>
      <c r="D30" s="54"/>
      <c r="E30" s="42"/>
      <c r="F30" s="43"/>
    </row>
    <row r="31" spans="1:6" s="5" customFormat="1" ht="10.5">
      <c r="A31" s="6" t="s">
        <v>27</v>
      </c>
      <c r="B31" s="8" t="s">
        <v>75</v>
      </c>
      <c r="C31" s="8" t="s">
        <v>9</v>
      </c>
      <c r="D31" s="12">
        <v>2</v>
      </c>
      <c r="E31" s="9">
        <v>24520</v>
      </c>
      <c r="F31" s="9">
        <f>E31*1.18</f>
        <v>28933.6</v>
      </c>
    </row>
    <row r="32" spans="1:6" s="5" customFormat="1" ht="10.5">
      <c r="A32" s="6" t="s">
        <v>28</v>
      </c>
      <c r="B32" s="8" t="s">
        <v>17</v>
      </c>
      <c r="C32" s="8" t="s">
        <v>9</v>
      </c>
      <c r="D32" s="12">
        <v>2</v>
      </c>
      <c r="E32" s="9">
        <v>26540</v>
      </c>
      <c r="F32" s="9">
        <f>E32*1.18</f>
        <v>31317.199999999997</v>
      </c>
    </row>
    <row r="33" spans="1:6" s="5" customFormat="1" ht="10.5">
      <c r="A33" s="6" t="s">
        <v>29</v>
      </c>
      <c r="B33" s="8" t="s">
        <v>17</v>
      </c>
      <c r="C33" s="8" t="s">
        <v>9</v>
      </c>
      <c r="D33" s="12">
        <v>2</v>
      </c>
      <c r="E33" s="9">
        <v>19390</v>
      </c>
      <c r="F33" s="9">
        <f>E33*1.18</f>
        <v>22880.199999999997</v>
      </c>
    </row>
    <row r="34" spans="1:6" s="5" customFormat="1" ht="10.5">
      <c r="A34" s="53" t="s">
        <v>30</v>
      </c>
      <c r="B34" s="54"/>
      <c r="C34" s="54"/>
      <c r="D34" s="54"/>
      <c r="E34" s="42"/>
      <c r="F34" s="43"/>
    </row>
    <row r="35" spans="1:6" s="5" customFormat="1" ht="10.5">
      <c r="A35" s="6" t="s">
        <v>31</v>
      </c>
      <c r="B35" s="12" t="s">
        <v>75</v>
      </c>
      <c r="C35" s="8" t="s">
        <v>9</v>
      </c>
      <c r="D35" s="12">
        <v>2</v>
      </c>
      <c r="E35" s="9">
        <v>18640</v>
      </c>
      <c r="F35" s="9">
        <f>E35*1.18</f>
        <v>21995.199999999997</v>
      </c>
    </row>
    <row r="36" spans="1:6" s="5" customFormat="1" ht="10.5">
      <c r="A36" s="6" t="s">
        <v>32</v>
      </c>
      <c r="B36" s="8" t="s">
        <v>17</v>
      </c>
      <c r="C36" s="8" t="s">
        <v>9</v>
      </c>
      <c r="D36" s="12">
        <v>2</v>
      </c>
      <c r="E36" s="9">
        <v>18120</v>
      </c>
      <c r="F36" s="9">
        <f>E36*1.18</f>
        <v>21381.6</v>
      </c>
    </row>
    <row r="37" spans="1:6" s="5" customFormat="1" ht="10.5">
      <c r="A37" s="6" t="s">
        <v>33</v>
      </c>
      <c r="B37" s="8" t="s">
        <v>17</v>
      </c>
      <c r="C37" s="8" t="s">
        <v>9</v>
      </c>
      <c r="D37" s="12">
        <v>2</v>
      </c>
      <c r="E37" s="9">
        <v>16850</v>
      </c>
      <c r="F37" s="9">
        <f>E37*1.18</f>
        <v>19883</v>
      </c>
    </row>
    <row r="38" spans="1:6" s="5" customFormat="1" ht="10.5">
      <c r="A38" s="53" t="s">
        <v>34</v>
      </c>
      <c r="B38" s="54"/>
      <c r="C38" s="54"/>
      <c r="D38" s="54"/>
      <c r="E38" s="42"/>
      <c r="F38" s="43"/>
    </row>
    <row r="39" spans="1:6" s="5" customFormat="1" ht="10.5">
      <c r="A39" s="6" t="s">
        <v>35</v>
      </c>
      <c r="B39" s="12" t="s">
        <v>36</v>
      </c>
      <c r="C39" s="8" t="s">
        <v>9</v>
      </c>
      <c r="D39" s="12">
        <v>2</v>
      </c>
      <c r="E39" s="9">
        <v>13100</v>
      </c>
      <c r="F39" s="9">
        <f>E39*1.18</f>
        <v>15458</v>
      </c>
    </row>
    <row r="40" spans="1:6" s="5" customFormat="1" ht="10.5">
      <c r="A40" s="53" t="s">
        <v>73</v>
      </c>
      <c r="B40" s="54"/>
      <c r="C40" s="54"/>
      <c r="D40" s="54"/>
      <c r="E40" s="42"/>
      <c r="F40" s="43"/>
    </row>
    <row r="41" spans="1:6" s="5" customFormat="1" ht="10.5">
      <c r="A41" s="55" t="s">
        <v>37</v>
      </c>
      <c r="B41" s="57" t="s">
        <v>38</v>
      </c>
      <c r="C41" s="8" t="s">
        <v>12</v>
      </c>
      <c r="D41" s="12">
        <v>2</v>
      </c>
      <c r="E41" s="13">
        <v>56550</v>
      </c>
      <c r="F41" s="9">
        <f aca="true" t="shared" si="2" ref="F41:F47">E41*1.18</f>
        <v>66729</v>
      </c>
    </row>
    <row r="42" spans="1:6" s="5" customFormat="1" ht="10.5">
      <c r="A42" s="56"/>
      <c r="B42" s="57"/>
      <c r="C42" s="8" t="s">
        <v>12</v>
      </c>
      <c r="D42" s="8" t="s">
        <v>39</v>
      </c>
      <c r="E42" s="9">
        <v>56550</v>
      </c>
      <c r="F42" s="9">
        <f t="shared" si="2"/>
        <v>66729</v>
      </c>
    </row>
    <row r="43" spans="1:6" s="5" customFormat="1" ht="10.5">
      <c r="A43" s="55" t="s">
        <v>40</v>
      </c>
      <c r="B43" s="8" t="s">
        <v>41</v>
      </c>
      <c r="C43" s="8" t="s">
        <v>12</v>
      </c>
      <c r="D43" s="8" t="s">
        <v>39</v>
      </c>
      <c r="E43" s="13">
        <v>52100</v>
      </c>
      <c r="F43" s="9">
        <f t="shared" si="2"/>
        <v>61478</v>
      </c>
    </row>
    <row r="44" spans="1:6" s="5" customFormat="1" ht="10.5">
      <c r="A44" s="58"/>
      <c r="B44" s="8" t="s">
        <v>42</v>
      </c>
      <c r="C44" s="8" t="s">
        <v>12</v>
      </c>
      <c r="D44" s="8" t="s">
        <v>43</v>
      </c>
      <c r="E44" s="9">
        <v>52100</v>
      </c>
      <c r="F44" s="9">
        <f t="shared" si="2"/>
        <v>61478</v>
      </c>
    </row>
    <row r="45" spans="1:6" s="5" customFormat="1" ht="10.5">
      <c r="A45" s="58"/>
      <c r="B45" s="8" t="s">
        <v>44</v>
      </c>
      <c r="C45" s="8" t="s">
        <v>12</v>
      </c>
      <c r="D45" s="8" t="s">
        <v>45</v>
      </c>
      <c r="E45" s="9">
        <v>52760</v>
      </c>
      <c r="F45" s="9">
        <f t="shared" si="2"/>
        <v>62256.799999999996</v>
      </c>
    </row>
    <row r="46" spans="1:6" s="5" customFormat="1" ht="10.5">
      <c r="A46" s="58"/>
      <c r="B46" s="8" t="s">
        <v>46</v>
      </c>
      <c r="C46" s="8" t="s">
        <v>12</v>
      </c>
      <c r="D46" s="8" t="s">
        <v>14</v>
      </c>
      <c r="E46" s="9">
        <v>53420</v>
      </c>
      <c r="F46" s="9">
        <f t="shared" si="2"/>
        <v>63035.6</v>
      </c>
    </row>
    <row r="47" spans="1:6" s="5" customFormat="1" ht="10.5">
      <c r="A47" s="56"/>
      <c r="B47" s="8" t="s">
        <v>47</v>
      </c>
      <c r="C47" s="8" t="s">
        <v>12</v>
      </c>
      <c r="D47" s="8" t="s">
        <v>48</v>
      </c>
      <c r="E47" s="14">
        <v>54000</v>
      </c>
      <c r="F47" s="9">
        <f t="shared" si="2"/>
        <v>63720</v>
      </c>
    </row>
    <row r="48" spans="1:6" s="5" customFormat="1" ht="10.5">
      <c r="A48" s="53" t="s">
        <v>51</v>
      </c>
      <c r="B48" s="54"/>
      <c r="C48" s="54"/>
      <c r="D48" s="54"/>
      <c r="E48" s="42"/>
      <c r="F48" s="43"/>
    </row>
    <row r="49" spans="1:6" s="5" customFormat="1" ht="10.5">
      <c r="A49" s="59" t="s">
        <v>60</v>
      </c>
      <c r="B49" s="62" t="s">
        <v>61</v>
      </c>
      <c r="C49" s="37" t="s">
        <v>12</v>
      </c>
      <c r="D49" s="12" t="s">
        <v>54</v>
      </c>
      <c r="E49" s="13">
        <f>35200*1.1</f>
        <v>38720</v>
      </c>
      <c r="F49" s="9">
        <f aca="true" t="shared" si="3" ref="F49:F54">E49*1.18</f>
        <v>45689.6</v>
      </c>
    </row>
    <row r="50" spans="1:6" s="5" customFormat="1" ht="10.5">
      <c r="A50" s="60"/>
      <c r="B50" s="38"/>
      <c r="C50" s="38"/>
      <c r="D50" s="8" t="s">
        <v>57</v>
      </c>
      <c r="E50" s="13">
        <f>36300*1.1</f>
        <v>39930</v>
      </c>
      <c r="F50" s="9">
        <f t="shared" si="3"/>
        <v>47117.399999999994</v>
      </c>
    </row>
    <row r="51" spans="1:6" s="5" customFormat="1" ht="10.5">
      <c r="A51" s="61"/>
      <c r="B51" s="39"/>
      <c r="C51" s="39"/>
      <c r="D51" s="8" t="s">
        <v>55</v>
      </c>
      <c r="E51" s="13">
        <f>36850*1.1</f>
        <v>40535</v>
      </c>
      <c r="F51" s="9">
        <f t="shared" si="3"/>
        <v>47831.299999999996</v>
      </c>
    </row>
    <row r="52" spans="1:7" s="5" customFormat="1" ht="10.5">
      <c r="A52" s="59" t="s">
        <v>70</v>
      </c>
      <c r="B52" s="62" t="s">
        <v>69</v>
      </c>
      <c r="C52" s="37" t="s">
        <v>12</v>
      </c>
      <c r="D52" s="16" t="s">
        <v>54</v>
      </c>
      <c r="E52" s="13">
        <f>31500*1.1</f>
        <v>34650</v>
      </c>
      <c r="F52" s="9">
        <f t="shared" si="3"/>
        <v>40887</v>
      </c>
      <c r="G52" s="15"/>
    </row>
    <row r="53" spans="1:7" s="5" customFormat="1" ht="10.5">
      <c r="A53" s="60"/>
      <c r="B53" s="38"/>
      <c r="C53" s="38"/>
      <c r="D53" s="17" t="s">
        <v>78</v>
      </c>
      <c r="E53" s="13">
        <f>32600*1.1</f>
        <v>35860</v>
      </c>
      <c r="F53" s="9">
        <f t="shared" si="3"/>
        <v>42314.799999999996</v>
      </c>
      <c r="G53" s="15"/>
    </row>
    <row r="54" spans="1:7" s="5" customFormat="1" ht="10.5">
      <c r="A54" s="61"/>
      <c r="B54" s="39"/>
      <c r="C54" s="39"/>
      <c r="D54" s="17" t="s">
        <v>55</v>
      </c>
      <c r="E54" s="13">
        <f>33600*1.1</f>
        <v>36960</v>
      </c>
      <c r="F54" s="9">
        <f t="shared" si="3"/>
        <v>43612.799999999996</v>
      </c>
      <c r="G54" s="15"/>
    </row>
    <row r="55" spans="1:7" s="5" customFormat="1" ht="10.5">
      <c r="A55" s="59" t="s">
        <v>52</v>
      </c>
      <c r="B55" s="62" t="s">
        <v>53</v>
      </c>
      <c r="C55" s="37" t="s">
        <v>12</v>
      </c>
      <c r="D55" s="16" t="s">
        <v>54</v>
      </c>
      <c r="E55" s="13">
        <f>28600*1.1</f>
        <v>31460.000000000004</v>
      </c>
      <c r="F55" s="9">
        <f aca="true" t="shared" si="4" ref="F55:F62">E55*1.18</f>
        <v>37122.8</v>
      </c>
      <c r="G55" s="15"/>
    </row>
    <row r="56" spans="1:7" s="5" customFormat="1" ht="10.5">
      <c r="A56" s="61"/>
      <c r="B56" s="39"/>
      <c r="C56" s="39"/>
      <c r="D56" s="17" t="s">
        <v>55</v>
      </c>
      <c r="E56" s="13">
        <f>27600*1.1</f>
        <v>30360.000000000004</v>
      </c>
      <c r="F56" s="9">
        <f t="shared" si="4"/>
        <v>35824.8</v>
      </c>
      <c r="G56" s="15"/>
    </row>
    <row r="57" spans="1:12" s="20" customFormat="1" ht="10.5">
      <c r="A57" s="67" t="s">
        <v>58</v>
      </c>
      <c r="B57" s="70" t="s">
        <v>59</v>
      </c>
      <c r="C57" s="10" t="s">
        <v>12</v>
      </c>
      <c r="D57" s="18" t="s">
        <v>54</v>
      </c>
      <c r="E57" s="9">
        <f>30400*1.1</f>
        <v>33440</v>
      </c>
      <c r="F57" s="9">
        <f t="shared" si="4"/>
        <v>39459.2</v>
      </c>
      <c r="G57" s="19"/>
      <c r="L57" s="21"/>
    </row>
    <row r="58" spans="1:12" s="20" customFormat="1" ht="10.5">
      <c r="A58" s="68"/>
      <c r="B58" s="71"/>
      <c r="C58" s="10" t="s">
        <v>12</v>
      </c>
      <c r="D58" s="22" t="s">
        <v>57</v>
      </c>
      <c r="E58" s="9">
        <f>31500*1.1</f>
        <v>34650</v>
      </c>
      <c r="F58" s="9">
        <f t="shared" si="4"/>
        <v>40887</v>
      </c>
      <c r="G58" s="23"/>
      <c r="L58" s="21"/>
    </row>
    <row r="59" spans="1:12" s="20" customFormat="1" ht="10.5">
      <c r="A59" s="69"/>
      <c r="B59" s="70"/>
      <c r="C59" s="10" t="s">
        <v>12</v>
      </c>
      <c r="D59" s="24" t="s">
        <v>55</v>
      </c>
      <c r="E59" s="25">
        <f>32800*1.1</f>
        <v>36080</v>
      </c>
      <c r="F59" s="9">
        <f t="shared" si="4"/>
        <v>42574.399999999994</v>
      </c>
      <c r="G59" s="23"/>
      <c r="L59" s="21"/>
    </row>
    <row r="60" spans="1:12" s="20" customFormat="1" ht="10.5">
      <c r="A60" s="63" t="s">
        <v>67</v>
      </c>
      <c r="B60" s="66" t="s">
        <v>68</v>
      </c>
      <c r="C60" s="37" t="s">
        <v>12</v>
      </c>
      <c r="D60" s="24" t="s">
        <v>54</v>
      </c>
      <c r="E60" s="26">
        <f>31680*1.1</f>
        <v>34848</v>
      </c>
      <c r="F60" s="14">
        <f t="shared" si="4"/>
        <v>41120.64</v>
      </c>
      <c r="G60" s="23"/>
      <c r="L60" s="21"/>
    </row>
    <row r="61" spans="1:12" s="20" customFormat="1" ht="10.5">
      <c r="A61" s="64"/>
      <c r="B61" s="38"/>
      <c r="C61" s="38"/>
      <c r="D61" s="22" t="s">
        <v>57</v>
      </c>
      <c r="E61" s="9">
        <f>32780*1.1</f>
        <v>36058</v>
      </c>
      <c r="F61" s="9">
        <f t="shared" si="4"/>
        <v>42548.439999999995</v>
      </c>
      <c r="G61" s="23"/>
      <c r="L61" s="21"/>
    </row>
    <row r="62" spans="1:12" s="20" customFormat="1" ht="10.5">
      <c r="A62" s="65"/>
      <c r="B62" s="39"/>
      <c r="C62" s="39"/>
      <c r="D62" s="24" t="s">
        <v>55</v>
      </c>
      <c r="E62" s="25">
        <f>33330*1.1</f>
        <v>36663</v>
      </c>
      <c r="F62" s="9">
        <f t="shared" si="4"/>
        <v>43262.34</v>
      </c>
      <c r="G62" s="23"/>
      <c r="L62" s="21"/>
    </row>
    <row r="63" spans="1:7" s="5" customFormat="1" ht="11.25" thickBot="1">
      <c r="A63" s="27" t="s">
        <v>87</v>
      </c>
      <c r="B63" s="28" t="s">
        <v>49</v>
      </c>
      <c r="C63" s="29" t="s">
        <v>12</v>
      </c>
      <c r="D63" s="30" t="s">
        <v>56</v>
      </c>
      <c r="E63" s="31">
        <v>26000</v>
      </c>
      <c r="F63" s="9">
        <f>E63*1.18</f>
        <v>30680</v>
      </c>
      <c r="G63" s="15"/>
    </row>
    <row r="64" s="32" customFormat="1" ht="9.75"/>
  </sheetData>
  <sheetProtection/>
  <mergeCells count="35">
    <mergeCell ref="E8:F9"/>
    <mergeCell ref="C55:C56"/>
    <mergeCell ref="A60:A62"/>
    <mergeCell ref="B60:B62"/>
    <mergeCell ref="C60:C62"/>
    <mergeCell ref="A57:A59"/>
    <mergeCell ref="B57:B59"/>
    <mergeCell ref="A55:A56"/>
    <mergeCell ref="B55:B56"/>
    <mergeCell ref="C49:C51"/>
    <mergeCell ref="A52:A54"/>
    <mergeCell ref="B52:B54"/>
    <mergeCell ref="C52:C54"/>
    <mergeCell ref="A49:A51"/>
    <mergeCell ref="B49:B51"/>
    <mergeCell ref="C3:C4"/>
    <mergeCell ref="A40:F40"/>
    <mergeCell ref="A48:F48"/>
    <mergeCell ref="A41:A42"/>
    <mergeCell ref="B41:B42"/>
    <mergeCell ref="A43:A47"/>
    <mergeCell ref="A17:F17"/>
    <mergeCell ref="A30:F30"/>
    <mergeCell ref="A34:F34"/>
    <mergeCell ref="A38:F38"/>
    <mergeCell ref="A5:F5"/>
    <mergeCell ref="B10:B12"/>
    <mergeCell ref="A13:F13"/>
    <mergeCell ref="B6:B8"/>
    <mergeCell ref="A1:F1"/>
    <mergeCell ref="E3:E4"/>
    <mergeCell ref="F3:F4"/>
    <mergeCell ref="D3:D4"/>
    <mergeCell ref="A3:A4"/>
    <mergeCell ref="B3:B4"/>
  </mergeCells>
  <printOptions/>
  <pageMargins left="0.81" right="0.12" top="0.37" bottom="0.3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УралБалканТрейд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Вадим</cp:lastModifiedBy>
  <cp:lastPrinted>2012-12-07T08:53:50Z</cp:lastPrinted>
  <dcterms:created xsi:type="dcterms:W3CDTF">2003-06-25T04:08:45Z</dcterms:created>
  <dcterms:modified xsi:type="dcterms:W3CDTF">2016-02-18T10:45:44Z</dcterms:modified>
  <cp:category/>
  <cp:version/>
  <cp:contentType/>
  <cp:contentStatus/>
</cp:coreProperties>
</file>